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erkant\Desktop\"/>
    </mc:Choice>
  </mc:AlternateContent>
  <xr:revisionPtr revIDLastSave="0" documentId="13_ncr:1_{324F31C3-C0B2-4E7E-A937-5D41F044AC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UCK DETAIL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6" l="1"/>
  <c r="N35" i="6"/>
  <c r="N34" i="6"/>
  <c r="F33" i="6"/>
  <c r="D34" i="6"/>
  <c r="H34" i="6"/>
  <c r="N24" i="6"/>
  <c r="N29" i="6"/>
  <c r="H35" i="6"/>
  <c r="J35" i="6" s="1"/>
  <c r="D35" i="6"/>
  <c r="N33" i="6"/>
  <c r="H33" i="6"/>
  <c r="D33" i="6"/>
  <c r="L37" i="6" s="1"/>
  <c r="N37" i="6" s="1"/>
  <c r="F23" i="6"/>
  <c r="H23" i="6" s="1"/>
  <c r="H29" i="6"/>
  <c r="D29" i="6"/>
  <c r="N28" i="6"/>
  <c r="H28" i="6"/>
  <c r="D28" i="6"/>
  <c r="H24" i="6"/>
  <c r="D24" i="6"/>
  <c r="N23" i="6"/>
  <c r="D23" i="6"/>
  <c r="L26" i="6" s="1"/>
  <c r="N26" i="6" s="1"/>
  <c r="N15" i="6"/>
  <c r="F15" i="6"/>
  <c r="H15" i="6" s="1"/>
  <c r="D15" i="6"/>
  <c r="N14" i="6"/>
  <c r="H14" i="6"/>
  <c r="D14" i="6"/>
  <c r="N10" i="6"/>
  <c r="H10" i="6"/>
  <c r="D10" i="6"/>
  <c r="N19" i="6"/>
  <c r="H19" i="6"/>
  <c r="D19" i="6"/>
  <c r="L21" i="6" s="1"/>
  <c r="N21" i="6" s="1"/>
  <c r="L31" i="6" l="1"/>
  <c r="N31" i="6" s="1"/>
  <c r="J34" i="6"/>
  <c r="J29" i="6"/>
  <c r="J33" i="6"/>
  <c r="J28" i="6"/>
  <c r="J24" i="6"/>
  <c r="J23" i="6"/>
  <c r="L17" i="6"/>
  <c r="N17" i="6" s="1"/>
  <c r="J14" i="6"/>
  <c r="J15" i="6"/>
  <c r="J10" i="6"/>
  <c r="J19" i="6"/>
  <c r="H6" i="6"/>
  <c r="N6" i="6"/>
  <c r="J6" i="6" l="1"/>
  <c r="D6" i="6"/>
  <c r="L8" i="6" l="1"/>
  <c r="N8" i="6" s="1"/>
  <c r="L12" i="6"/>
  <c r="N12" i="6" s="1"/>
</calcChain>
</file>

<file path=xl/sharedStrings.xml><?xml version="1.0" encoding="utf-8"?>
<sst xmlns="http://schemas.openxmlformats.org/spreadsheetml/2006/main" count="11" uniqueCount="11">
  <si>
    <t>Dimension</t>
  </si>
  <si>
    <t>Weight kg/m</t>
  </si>
  <si>
    <t>Quantitiy (m)</t>
  </si>
  <si>
    <t>Pipe Lenght(m)</t>
  </si>
  <si>
    <t>Pipe Quantitiy (PCS)</t>
  </si>
  <si>
    <t>Balance Pipe Quantity</t>
  </si>
  <si>
    <t>1.Truck</t>
  </si>
  <si>
    <t>Total Truck</t>
  </si>
  <si>
    <t>Total Pipe PCS</t>
  </si>
  <si>
    <t>Diameter</t>
  </si>
  <si>
    <t>thicknes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</si>
</sst>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\ &quot;kg/m&quot;"/>
    <numFmt numFmtId="165" formatCode="0.00\ &quot;Kg&quot;"/>
    <numFmt numFmtId="166" formatCode="0.00\ &quot;m&quot;"/>
    <numFmt numFmtId="167" formatCode="0\ &quot;.Tır&quot;"/>
    <numFmt numFmtId="168" formatCode="0\ &quot;pcs&quot;"/>
    <numFmt numFmtId="169" formatCode="0\ &quot;Truck&quot;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169" fontId="0" fillId="0" borderId="5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8" xfId="0" applyNumberFormat="1" applyBorder="1" applyAlignment="1">
      <alignment horizontal="center"/>
    </xf>
    <xf numFmtId="165" fontId="0" fillId="0" borderId="0" xfId="0" applyNumberFormat="1"/>
    <xf numFmtId="169" fontId="0" fillId="0" borderId="1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169" fontId="1" fillId="2" borderId="5" xfId="0" applyNumberFormat="1" applyFont="1" applyFill="1" applyBorder="1" applyAlignment="1">
      <alignment horizontal="center" vertical="center"/>
    </xf>
    <xf numFmtId="169" fontId="1" fillId="2" borderId="4" xfId="0" applyNumberFormat="1" applyFont="1" applyFill="1" applyBorder="1" applyAlignment="1">
      <alignment horizontal="center" vertical="center"/>
    </xf>
    <xf numFmtId="169" fontId="1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5427-3FEC-4E8C-A2C3-6A7E08E0979F}">
  <dimension ref="A2:N41"/>
  <sheetViews>
    <sheetView tabSelected="1" zoomScale="85" zoomScaleNormal="85" workbookViewId="0">
      <pane xSplit="10" topLeftCell="K1" activePane="topRight" state="frozenSplit"/>
      <selection pane="topRight" activeCell="P3" sqref="P3"/>
    </sheetView>
  </sheetViews>
  <sheetFormatPr defaultRowHeight="15" x14ac:dyDescent="0.25"/>
  <cols>
    <col min="1" max="1" width="10.7109375" customWidth="1"/>
    <col min="3" max="3" width="2" customWidth="1"/>
    <col min="4" max="4" width="14.28515625" customWidth="1"/>
    <col min="5" max="5" width="2" customWidth="1"/>
    <col min="6" max="6" width="12.5703125" customWidth="1"/>
    <col min="7" max="7" width="16.42578125" customWidth="1"/>
    <col min="8" max="8" width="18.85546875" customWidth="1"/>
    <col min="9" max="9" width="3.42578125" customWidth="1"/>
    <col min="10" max="10" width="12.85546875" customWidth="1"/>
    <col min="11" max="11" width="3.140625" customWidth="1"/>
    <col min="12" max="12" width="15" customWidth="1"/>
    <col min="13" max="14" width="13.7109375" customWidth="1"/>
  </cols>
  <sheetData>
    <row r="2" spans="1:14" ht="15.75" thickBot="1" x14ac:dyDescent="0.3"/>
    <row r="3" spans="1:14" ht="116.25" customHeight="1" thickBot="1" x14ac:dyDescent="0.3">
      <c r="A3" s="22" t="s">
        <v>0</v>
      </c>
      <c r="B3" s="23"/>
      <c r="C3" s="2"/>
      <c r="D3" s="3" t="s">
        <v>1</v>
      </c>
      <c r="E3" s="4"/>
      <c r="F3" s="3" t="s">
        <v>2</v>
      </c>
      <c r="G3" s="3" t="s">
        <v>3</v>
      </c>
      <c r="H3" s="3" t="s">
        <v>4</v>
      </c>
      <c r="I3" s="4"/>
      <c r="J3" s="5" t="s">
        <v>5</v>
      </c>
      <c r="K3" s="4"/>
      <c r="L3" s="9" t="s">
        <v>6</v>
      </c>
      <c r="M3" s="9" t="s">
        <v>7</v>
      </c>
      <c r="N3" s="9" t="s">
        <v>8</v>
      </c>
    </row>
    <row r="4" spans="1:14" ht="15.75" thickBot="1" x14ac:dyDescent="0.3">
      <c r="A4" s="1" t="s">
        <v>9</v>
      </c>
      <c r="B4" s="1" t="s">
        <v>10</v>
      </c>
    </row>
    <row r="5" spans="1:14" ht="15.75" thickBot="1" x14ac:dyDescent="0.3"/>
    <row r="6" spans="1:14" ht="15.75" thickBot="1" x14ac:dyDescent="0.3">
      <c r="A6" s="1">
        <v>1220</v>
      </c>
      <c r="B6" s="1">
        <v>12</v>
      </c>
      <c r="D6" s="7">
        <f>(A6-B6)*B6*0.02466</f>
        <v>357.47136</v>
      </c>
      <c r="F6" s="8">
        <v>56</v>
      </c>
      <c r="G6" s="8">
        <v>12</v>
      </c>
      <c r="H6" s="10">
        <f>+F6/G6</f>
        <v>4.666666666666667</v>
      </c>
      <c r="J6" s="10">
        <f>+H6-N6</f>
        <v>0.66666666666666696</v>
      </c>
      <c r="L6" s="10">
        <v>4</v>
      </c>
      <c r="M6" s="11">
        <v>1</v>
      </c>
      <c r="N6" s="10">
        <f>+L6*M6</f>
        <v>4</v>
      </c>
    </row>
    <row r="7" spans="1:14" ht="15.75" thickBot="1" x14ac:dyDescent="0.3">
      <c r="D7" s="12"/>
      <c r="F7" s="13"/>
      <c r="G7" s="13"/>
      <c r="H7" s="14"/>
      <c r="J7" s="14"/>
      <c r="L7" s="15"/>
      <c r="M7" s="18"/>
      <c r="N7" s="15"/>
    </row>
    <row r="8" spans="1:14" ht="15.75" thickBot="1" x14ac:dyDescent="0.3">
      <c r="L8" s="6">
        <f>(L6*$G$6*$D$6)</f>
        <v>17158.62528</v>
      </c>
      <c r="M8" s="19"/>
      <c r="N8" s="6">
        <f>+L8*M6</f>
        <v>17158.62528</v>
      </c>
    </row>
    <row r="9" spans="1:14" ht="15.75" thickBot="1" x14ac:dyDescent="0.3">
      <c r="L9" s="16"/>
      <c r="M9" s="20"/>
      <c r="N9" s="16"/>
    </row>
    <row r="10" spans="1:14" ht="15.75" thickBot="1" x14ac:dyDescent="0.3">
      <c r="A10" s="1">
        <v>920</v>
      </c>
      <c r="B10" s="1">
        <v>12</v>
      </c>
      <c r="D10" s="7">
        <f>(A10-B10)*B10*0.02466</f>
        <v>268.69535999999999</v>
      </c>
      <c r="F10" s="8">
        <v>1380</v>
      </c>
      <c r="G10" s="8">
        <v>13.53</v>
      </c>
      <c r="H10" s="10">
        <f>+F10/G10</f>
        <v>101.99556541019956</v>
      </c>
      <c r="J10" s="10">
        <f>+H10-N10</f>
        <v>1.9955654101995606</v>
      </c>
      <c r="L10" s="10">
        <v>4</v>
      </c>
      <c r="M10" s="11">
        <v>25</v>
      </c>
      <c r="N10" s="10">
        <f>+L10*M10</f>
        <v>100</v>
      </c>
    </row>
    <row r="11" spans="1:14" ht="15.75" thickBot="1" x14ac:dyDescent="0.3">
      <c r="D11" s="12"/>
      <c r="F11" s="13"/>
      <c r="G11" s="13"/>
      <c r="H11" s="14"/>
      <c r="J11" s="14"/>
      <c r="L11" s="15"/>
      <c r="M11" s="18"/>
      <c r="N11" s="15"/>
    </row>
    <row r="12" spans="1:14" ht="15.75" thickBot="1" x14ac:dyDescent="0.3">
      <c r="L12" s="6">
        <f>(L10*$G$6*$D$6)</f>
        <v>17158.62528</v>
      </c>
      <c r="M12" s="19"/>
      <c r="N12" s="6">
        <f>+L12*M10</f>
        <v>428965.63199999998</v>
      </c>
    </row>
    <row r="13" spans="1:14" ht="15.75" thickBot="1" x14ac:dyDescent="0.3">
      <c r="L13" s="16"/>
      <c r="M13" s="20"/>
      <c r="N13" s="16"/>
    </row>
    <row r="14" spans="1:14" ht="15.75" thickBot="1" x14ac:dyDescent="0.3">
      <c r="A14" s="1">
        <v>1220</v>
      </c>
      <c r="B14" s="1">
        <v>12</v>
      </c>
      <c r="D14" s="7">
        <f>(A14-B14)*B14*0.02466</f>
        <v>357.47136</v>
      </c>
      <c r="F14" s="8">
        <v>8</v>
      </c>
      <c r="G14" s="8">
        <v>8</v>
      </c>
      <c r="H14" s="10">
        <f>+F14/G14</f>
        <v>1</v>
      </c>
      <c r="J14" s="10">
        <f>+H14-N14</f>
        <v>0</v>
      </c>
      <c r="L14" s="10">
        <v>1</v>
      </c>
      <c r="M14" s="24">
        <v>1</v>
      </c>
      <c r="N14" s="10">
        <f>+L14*M14</f>
        <v>1</v>
      </c>
    </row>
    <row r="15" spans="1:14" ht="15.75" thickBot="1" x14ac:dyDescent="0.3">
      <c r="A15" s="1">
        <v>920</v>
      </c>
      <c r="B15" s="1">
        <v>12</v>
      </c>
      <c r="D15" s="7">
        <f t="shared" ref="D15" si="0">(A15-B15)*B15*0.02466</f>
        <v>268.69535999999999</v>
      </c>
      <c r="F15" s="8">
        <f>2*13.53</f>
        <v>27.06</v>
      </c>
      <c r="G15" s="8">
        <v>13.53</v>
      </c>
      <c r="H15" s="10">
        <f t="shared" ref="H15" si="1">+F15/G15</f>
        <v>2</v>
      </c>
      <c r="J15" s="10">
        <f t="shared" ref="J15" si="2">+H15-N15</f>
        <v>0</v>
      </c>
      <c r="L15" s="10">
        <v>2</v>
      </c>
      <c r="M15" s="25"/>
      <c r="N15" s="10">
        <f>+L15*M14</f>
        <v>2</v>
      </c>
    </row>
    <row r="16" spans="1:14" ht="15.75" thickBot="1" x14ac:dyDescent="0.3">
      <c r="L16" s="16"/>
      <c r="M16" s="20"/>
      <c r="N16" s="16"/>
    </row>
    <row r="17" spans="1:14" ht="15.75" thickBot="1" x14ac:dyDescent="0.3">
      <c r="L17" s="6">
        <f>+L14*G14*D14+L15*G15*D15</f>
        <v>10130.6673216</v>
      </c>
      <c r="M17" s="19"/>
      <c r="N17" s="6">
        <f>+L17*M14</f>
        <v>10130.6673216</v>
      </c>
    </row>
    <row r="18" spans="1:14" ht="15.75" thickBot="1" x14ac:dyDescent="0.3">
      <c r="M18" s="21"/>
    </row>
    <row r="19" spans="1:14" ht="15.75" thickBot="1" x14ac:dyDescent="0.3">
      <c r="A19" s="1">
        <v>720</v>
      </c>
      <c r="B19" s="1">
        <v>10</v>
      </c>
      <c r="D19" s="7">
        <f t="shared" ref="D19" si="3">(A19-B19)*B19*0.02466</f>
        <v>175.08600000000001</v>
      </c>
      <c r="F19" s="8">
        <v>2660</v>
      </c>
      <c r="G19" s="8">
        <v>13.5</v>
      </c>
      <c r="H19" s="10">
        <f t="shared" ref="H19" si="4">+F19/G19</f>
        <v>197.03703703703704</v>
      </c>
      <c r="J19" s="10">
        <f t="shared" ref="J19" si="5">+H19-N19</f>
        <v>8.0370370370370381</v>
      </c>
      <c r="L19" s="10">
        <v>9</v>
      </c>
      <c r="M19" s="17">
        <v>21</v>
      </c>
      <c r="N19" s="10">
        <f>+L19*M19</f>
        <v>189</v>
      </c>
    </row>
    <row r="20" spans="1:14" ht="15.75" thickBot="1" x14ac:dyDescent="0.3">
      <c r="D20" s="12"/>
      <c r="F20" s="13"/>
      <c r="G20" s="13"/>
      <c r="H20" s="14"/>
      <c r="J20" s="14"/>
      <c r="L20" s="15"/>
      <c r="M20" s="18"/>
      <c r="N20" s="15"/>
    </row>
    <row r="21" spans="1:14" ht="15.75" thickBot="1" x14ac:dyDescent="0.3">
      <c r="L21" s="6">
        <f>(L19*G19*D19)</f>
        <v>21272.949000000001</v>
      </c>
      <c r="M21" s="19"/>
      <c r="N21" s="6">
        <f>+L21*M19</f>
        <v>446731.929</v>
      </c>
    </row>
    <row r="22" spans="1:14" ht="15.75" thickBot="1" x14ac:dyDescent="0.3">
      <c r="M22" s="21"/>
    </row>
    <row r="23" spans="1:14" ht="15.75" thickBot="1" x14ac:dyDescent="0.3">
      <c r="A23" s="1">
        <v>720</v>
      </c>
      <c r="B23" s="1">
        <v>10</v>
      </c>
      <c r="D23" s="7">
        <f t="shared" ref="D23:D24" si="6">(A23-B23)*B23*0.02466</f>
        <v>175.08600000000001</v>
      </c>
      <c r="F23" s="8">
        <f>8*13.5</f>
        <v>108</v>
      </c>
      <c r="G23" s="8">
        <v>13.5</v>
      </c>
      <c r="H23" s="10">
        <f t="shared" ref="H23:H24" si="7">+F23/G23</f>
        <v>8</v>
      </c>
      <c r="J23" s="10">
        <f t="shared" ref="J23:J24" si="8">+H23-N23</f>
        <v>0</v>
      </c>
      <c r="L23" s="10">
        <v>8</v>
      </c>
      <c r="M23" s="24">
        <v>1</v>
      </c>
      <c r="N23" s="10">
        <f>+L23*M23</f>
        <v>8</v>
      </c>
    </row>
    <row r="24" spans="1:14" ht="15.75" thickBot="1" x14ac:dyDescent="0.3">
      <c r="A24" s="1">
        <v>630</v>
      </c>
      <c r="B24" s="1">
        <v>10</v>
      </c>
      <c r="D24" s="7">
        <f t="shared" si="6"/>
        <v>152.892</v>
      </c>
      <c r="F24" s="8">
        <v>60</v>
      </c>
      <c r="G24" s="8">
        <v>12</v>
      </c>
      <c r="H24" s="10">
        <f t="shared" si="7"/>
        <v>5</v>
      </c>
      <c r="J24" s="10">
        <f t="shared" si="8"/>
        <v>4</v>
      </c>
      <c r="L24" s="10">
        <v>1</v>
      </c>
      <c r="M24" s="25"/>
      <c r="N24" s="10">
        <f>+L24*M23</f>
        <v>1</v>
      </c>
    </row>
    <row r="25" spans="1:14" ht="15.75" thickBot="1" x14ac:dyDescent="0.3">
      <c r="D25" s="12"/>
      <c r="F25" s="13"/>
      <c r="G25" s="13"/>
      <c r="H25" s="14"/>
      <c r="J25" s="14"/>
      <c r="L25" s="15"/>
      <c r="M25" s="18"/>
      <c r="N25" s="15"/>
    </row>
    <row r="26" spans="1:14" ht="15.75" thickBot="1" x14ac:dyDescent="0.3">
      <c r="L26" s="6">
        <f>(L23*G23*D23+L24*G24*D24)</f>
        <v>20743.992000000002</v>
      </c>
      <c r="M26" s="19"/>
      <c r="N26" s="6">
        <f>+L26*M23</f>
        <v>20743.992000000002</v>
      </c>
    </row>
    <row r="27" spans="1:14" ht="15.75" thickBot="1" x14ac:dyDescent="0.3">
      <c r="M27" s="21"/>
    </row>
    <row r="28" spans="1:14" ht="15.75" thickBot="1" x14ac:dyDescent="0.3">
      <c r="A28" s="1">
        <v>630</v>
      </c>
      <c r="B28" s="1">
        <v>10</v>
      </c>
      <c r="D28" s="7">
        <f t="shared" ref="D28:D29" si="9">(A28-B28)*B28*0.02466</f>
        <v>152.892</v>
      </c>
      <c r="F28" s="8">
        <v>48</v>
      </c>
      <c r="G28" s="8">
        <v>12</v>
      </c>
      <c r="H28" s="10">
        <f t="shared" ref="H28:H29" si="10">+F28/G28</f>
        <v>4</v>
      </c>
      <c r="J28" s="10">
        <f t="shared" ref="J28:J29" si="11">+H28-N28</f>
        <v>0</v>
      </c>
      <c r="L28" s="10">
        <v>4</v>
      </c>
      <c r="M28" s="24">
        <v>1</v>
      </c>
      <c r="N28" s="10">
        <f t="shared" ref="N28" si="12">+L28*M28</f>
        <v>4</v>
      </c>
    </row>
    <row r="29" spans="1:14" ht="15.75" thickBot="1" x14ac:dyDescent="0.3">
      <c r="A29" s="1">
        <v>530</v>
      </c>
      <c r="B29" s="1">
        <v>8</v>
      </c>
      <c r="D29" s="7">
        <f t="shared" si="9"/>
        <v>102.98016000000001</v>
      </c>
      <c r="F29" s="8">
        <v>50</v>
      </c>
      <c r="G29" s="8">
        <v>12.5</v>
      </c>
      <c r="H29" s="10">
        <f t="shared" si="10"/>
        <v>4</v>
      </c>
      <c r="J29" s="10">
        <f t="shared" si="11"/>
        <v>0</v>
      </c>
      <c r="L29" s="10">
        <v>4</v>
      </c>
      <c r="M29" s="25"/>
      <c r="N29" s="10">
        <f>+L29*M28</f>
        <v>4</v>
      </c>
    </row>
    <row r="30" spans="1:14" ht="15.75" thickBot="1" x14ac:dyDescent="0.3">
      <c r="D30" s="12"/>
      <c r="F30" s="13"/>
      <c r="G30" s="13"/>
      <c r="H30" s="14"/>
      <c r="J30" s="14"/>
      <c r="L30" s="15"/>
      <c r="M30" s="18"/>
      <c r="N30" s="15"/>
    </row>
    <row r="31" spans="1:14" ht="15.75" thickBot="1" x14ac:dyDescent="0.3">
      <c r="L31" s="6">
        <f>(L28*G28*D28+L29*G29*D29)</f>
        <v>12487.824000000001</v>
      </c>
      <c r="M31" s="19"/>
      <c r="N31" s="6">
        <f>+L31*M28</f>
        <v>12487.824000000001</v>
      </c>
    </row>
    <row r="32" spans="1:14" ht="15.75" thickBot="1" x14ac:dyDescent="0.3">
      <c r="M32" s="21"/>
    </row>
    <row r="33" spans="1:14" ht="15.75" thickBot="1" x14ac:dyDescent="0.3">
      <c r="A33" s="1">
        <v>325</v>
      </c>
      <c r="B33" s="1">
        <v>7</v>
      </c>
      <c r="D33" s="7">
        <f t="shared" ref="D33:D35" si="13">(A33-B33)*B33*0.02466</f>
        <v>54.893160000000002</v>
      </c>
      <c r="F33" s="8">
        <f>13.5*15</f>
        <v>202.5</v>
      </c>
      <c r="G33" s="8">
        <v>13.5</v>
      </c>
      <c r="H33" s="10">
        <f t="shared" ref="H33:H35" si="14">+F33/G33</f>
        <v>15</v>
      </c>
      <c r="J33" s="10">
        <f t="shared" ref="J33:J35" si="15">+H33-N33</f>
        <v>0</v>
      </c>
      <c r="L33" s="10">
        <v>15</v>
      </c>
      <c r="M33" s="24">
        <v>1</v>
      </c>
      <c r="N33" s="10">
        <f t="shared" ref="N33" si="16">+L33*M33</f>
        <v>15</v>
      </c>
    </row>
    <row r="34" spans="1:14" ht="15.75" thickBot="1" x14ac:dyDescent="0.3">
      <c r="A34" s="1">
        <v>325</v>
      </c>
      <c r="B34" s="1">
        <v>7</v>
      </c>
      <c r="D34" s="7">
        <f t="shared" ref="D34" si="17">(A34-B34)*B34*0.02466</f>
        <v>54.893160000000002</v>
      </c>
      <c r="F34" s="8">
        <v>12.5</v>
      </c>
      <c r="G34" s="8">
        <v>12.5</v>
      </c>
      <c r="H34" s="10">
        <f t="shared" ref="H34" si="18">+F34/G34</f>
        <v>1</v>
      </c>
      <c r="J34" s="10">
        <f t="shared" ref="J34" si="19">+H34-N34</f>
        <v>0</v>
      </c>
      <c r="L34" s="10">
        <v>1</v>
      </c>
      <c r="M34" s="26"/>
      <c r="N34" s="10">
        <f>+L34*M33</f>
        <v>1</v>
      </c>
    </row>
    <row r="35" spans="1:14" ht="15.75" thickBot="1" x14ac:dyDescent="0.3">
      <c r="A35" s="1">
        <v>273</v>
      </c>
      <c r="B35" s="1">
        <v>6</v>
      </c>
      <c r="D35" s="7">
        <f t="shared" si="13"/>
        <v>39.505320000000005</v>
      </c>
      <c r="F35" s="8">
        <v>120</v>
      </c>
      <c r="G35" s="8">
        <v>12</v>
      </c>
      <c r="H35" s="10">
        <f t="shared" si="14"/>
        <v>10</v>
      </c>
      <c r="J35" s="10">
        <f t="shared" si="15"/>
        <v>0</v>
      </c>
      <c r="L35" s="10">
        <v>10</v>
      </c>
      <c r="M35" s="25"/>
      <c r="N35" s="10">
        <f>+L35*M33</f>
        <v>10</v>
      </c>
    </row>
    <row r="36" spans="1:14" ht="15.75" thickBot="1" x14ac:dyDescent="0.3">
      <c r="D36" s="12"/>
      <c r="F36" s="13"/>
      <c r="G36" s="13"/>
      <c r="H36" s="14"/>
      <c r="J36" s="14"/>
      <c r="L36" s="15"/>
      <c r="M36" s="18"/>
      <c r="N36" s="15"/>
    </row>
    <row r="37" spans="1:14" ht="15.75" thickBot="1" x14ac:dyDescent="0.3">
      <c r="L37" s="6">
        <f>(L33*G33*D33+L34*G34*D34+L35*G35*D35)</f>
        <v>16542.667800000003</v>
      </c>
      <c r="M37" s="19"/>
      <c r="N37" s="6">
        <f>+L37*M33</f>
        <v>16542.667800000003</v>
      </c>
    </row>
    <row r="38" spans="1:14" ht="15.75" thickBot="1" x14ac:dyDescent="0.3">
      <c r="M38" s="21"/>
    </row>
    <row r="39" spans="1:14" x14ac:dyDescent="0.25">
      <c r="M39" s="27">
        <f>SUM(M6:M35)</f>
        <v>51</v>
      </c>
    </row>
    <row r="40" spans="1:14" x14ac:dyDescent="0.25">
      <c r="M40" s="28"/>
    </row>
    <row r="41" spans="1:14" ht="15.75" thickBot="1" x14ac:dyDescent="0.3">
      <c r="M41" s="29"/>
    </row>
  </sheetData>
  <mergeCells count="6">
    <mergeCell ref="M39:M41"/>
    <mergeCell ref="A3:B3"/>
    <mergeCell ref="M14:M15"/>
    <mergeCell ref="M23:M24"/>
    <mergeCell ref="M28:M29"/>
    <mergeCell ref="M33:M35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TRUCK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Serkant</dc:creator>
  <cp:lastModifiedBy>Serkant</cp:lastModifiedBy>
  <cp:lastPrinted>2022-01-14T11:07:48Z</cp:lastPrinted>
  <dcterms:created xsi:type="dcterms:W3CDTF">2015-06-05T18:19:34Z</dcterms:created>
  <dcterms:modified xsi:type="dcterms:W3CDTF">2022-12-12T13:43:26Z</dcterms:modified>
</cp:coreProperties>
</file>